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320" yWindow="420" windowWidth="18820" windowHeight="6810" tabRatio="648"/>
  </bookViews>
  <sheets>
    <sheet name="Summary" sheetId="4" r:id="rId1"/>
    <sheet name="Detailed trans" sheetId="1" r:id="rId2"/>
    <sheet name="General Fund" sheetId="8" r:id="rId3"/>
    <sheet name="Kendal in Bloom" sheetId="5" r:id="rId4"/>
    <sheet name="Jubilee" sheetId="6" r:id="rId5"/>
  </sheets>
  <calcPr calcId="145621"/>
</workbook>
</file>

<file path=xl/calcChain.xml><?xml version="1.0" encoding="utf-8"?>
<calcChain xmlns="http://schemas.openxmlformats.org/spreadsheetml/2006/main">
  <c r="E8" i="6" l="1"/>
  <c r="E11" i="8"/>
  <c r="D7" i="8"/>
  <c r="F7" i="8"/>
  <c r="H7" i="8"/>
  <c r="I7" i="8"/>
  <c r="J7" i="8"/>
  <c r="G7" i="8"/>
  <c r="G5" i="8"/>
  <c r="G4" i="8"/>
  <c r="J3" i="8"/>
  <c r="J2" i="8"/>
  <c r="B13" i="4"/>
  <c r="D13" i="4" s="1"/>
  <c r="I48" i="4"/>
  <c r="B16" i="4"/>
  <c r="D16" i="4" s="1"/>
  <c r="F5" i="1"/>
  <c r="F6" i="1"/>
  <c r="F4" i="1"/>
  <c r="D11" i="8"/>
  <c r="D9" i="1"/>
  <c r="G14" i="4" l="1"/>
  <c r="D4" i="6"/>
  <c r="D8" i="6" s="1"/>
  <c r="D5" i="5" l="1"/>
  <c r="D9" i="5" s="1"/>
  <c r="E9" i="5" s="1"/>
  <c r="K7" i="8" l="1"/>
  <c r="B17" i="4"/>
  <c r="G4" i="6" l="1"/>
  <c r="H5" i="5"/>
  <c r="G5" i="5"/>
  <c r="F5" i="5"/>
  <c r="H4" i="6" l="1"/>
  <c r="F4" i="6"/>
  <c r="I5" i="5"/>
  <c r="B28" i="4" l="1"/>
  <c r="G21" i="4"/>
  <c r="G18" i="4"/>
  <c r="F17" i="4"/>
  <c r="E17" i="4"/>
  <c r="D17" i="4"/>
  <c r="G16" i="4"/>
  <c r="G13" i="4"/>
  <c r="G12" i="4"/>
  <c r="G11" i="4"/>
  <c r="F10" i="4"/>
  <c r="E10" i="4"/>
  <c r="D10" i="4"/>
  <c r="B10" i="4"/>
  <c r="G9" i="4"/>
  <c r="G8" i="4"/>
  <c r="D19" i="4" l="1"/>
  <c r="D23" i="4" s="1"/>
  <c r="F19" i="4"/>
  <c r="F23" i="4" s="1"/>
  <c r="G10" i="4"/>
  <c r="E19" i="4"/>
  <c r="E23" i="4" s="1"/>
  <c r="B19" i="4"/>
  <c r="B23" i="4" s="1"/>
  <c r="B29" i="4" s="1"/>
  <c r="G17" i="4"/>
  <c r="G19" i="4" l="1"/>
  <c r="G23" i="4"/>
  <c r="D13" i="1"/>
  <c r="J9" i="1"/>
  <c r="I9" i="1" l="1"/>
  <c r="H9" i="1"/>
  <c r="G9" i="1"/>
  <c r="F9" i="1"/>
  <c r="K9" i="1" l="1"/>
</calcChain>
</file>

<file path=xl/sharedStrings.xml><?xml version="1.0" encoding="utf-8"?>
<sst xmlns="http://schemas.openxmlformats.org/spreadsheetml/2006/main" count="104" uniqueCount="68">
  <si>
    <t>Hallgarth Residents Association - Current Accounting Year to 23 Nov 22</t>
  </si>
  <si>
    <t>Date</t>
  </si>
  <si>
    <t>Description</t>
  </si>
  <si>
    <t>Expenditure</t>
  </si>
  <si>
    <t>Analysis</t>
  </si>
  <si>
    <t>In / (Out)</t>
  </si>
  <si>
    <t>General</t>
  </si>
  <si>
    <t>Kendal in Bloom</t>
  </si>
  <si>
    <t>Lottery Jubilee</t>
  </si>
  <si>
    <t>Communities Grant</t>
  </si>
  <si>
    <t>Re 21/22</t>
  </si>
  <si>
    <t>Net outgoings in period</t>
  </si>
  <si>
    <t>Hallgarth Residents Association</t>
  </si>
  <si>
    <t>Income &amp; Expenditure for period</t>
  </si>
  <si>
    <t>£</t>
  </si>
  <si>
    <t xml:space="preserve">Lottery Jubilee </t>
  </si>
  <si>
    <t>Mar 22</t>
  </si>
  <si>
    <t>re June 22</t>
  </si>
  <si>
    <t>Grant Income</t>
  </si>
  <si>
    <t>Fund raising income</t>
  </si>
  <si>
    <t>TOTAL INCOME</t>
  </si>
  <si>
    <t>Committee meetings</t>
  </si>
  <si>
    <t>Event costs</t>
  </si>
  <si>
    <t>Website &amp; Communications</t>
  </si>
  <si>
    <t>TOTAL EXPENDITURE</t>
  </si>
  <si>
    <t>Net income / (expenditure) in period</t>
  </si>
  <si>
    <t>Reserves Brought Forwards</t>
  </si>
  <si>
    <t>Reserves cfwd</t>
  </si>
  <si>
    <t>Representing</t>
  </si>
  <si>
    <t>Balance at bank</t>
  </si>
  <si>
    <t>Amounts owed to Community Centre</t>
  </si>
  <si>
    <t>Notes</t>
  </si>
  <si>
    <t>Funds Remaining</t>
  </si>
  <si>
    <t>Litterpick</t>
  </si>
  <si>
    <t>Event Hall Hire</t>
  </si>
  <si>
    <t>Committee Meetings</t>
  </si>
  <si>
    <t>Communcations</t>
  </si>
  <si>
    <t>Plants &amp; Materials</t>
  </si>
  <si>
    <t>Other event costs</t>
  </si>
  <si>
    <t xml:space="preserve"> </t>
  </si>
  <si>
    <t>Sundry</t>
  </si>
  <si>
    <t>Possible expenditure</t>
  </si>
  <si>
    <t>Seat bench for Woodland area</t>
  </si>
  <si>
    <t>Bank balance @ 30/4/23</t>
  </si>
  <si>
    <t>General  relates to annual South Lakes Housing Annual Grant  not applied to any specific purpose. Now being used to pay for committeee meetings</t>
  </si>
  <si>
    <t>23-24 Accounts - period to date</t>
  </si>
  <si>
    <t>1/5/23 to 10/9/23</t>
  </si>
  <si>
    <t>Total</t>
  </si>
  <si>
    <t>WORDPRESS</t>
  </si>
  <si>
    <t>Website &amp; communications</t>
  </si>
  <si>
    <t>Thomas Priestley - Committee Meetings</t>
  </si>
  <si>
    <t>Funds at 1/5 23</t>
  </si>
  <si>
    <t>Costs this year to date</t>
  </si>
  <si>
    <t>Funds carried forwards</t>
  </si>
  <si>
    <t>Bank balance @ 10/9/23</t>
  </si>
  <si>
    <t>Committee meeting 11/9/23</t>
  </si>
  <si>
    <t>Hours</t>
  </si>
  <si>
    <t>Details</t>
  </si>
  <si>
    <t>Rate</t>
  </si>
  <si>
    <t>Amount</t>
  </si>
  <si>
    <t>Residents Meeting</t>
  </si>
  <si>
    <t>Resident Meeting</t>
  </si>
  <si>
    <t>Community Centre - hire</t>
  </si>
  <si>
    <t>Hall Garth Communtiy Centre awaiting agreed figure</t>
  </si>
  <si>
    <t>Funds 1/5/23</t>
  </si>
  <si>
    <t>Funds spent this year</t>
  </si>
  <si>
    <t>Funds carride forwards</t>
  </si>
  <si>
    <t>awaiting confirmation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</si>
</sst>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#,##0.00;\(#,##0.00\);\ \-"/>
    <numFmt numFmtId="165" formatCode="&quot; £&quot;#,##0.00&quot; &quot;;&quot;-£&quot;#,##0.00&quot; &quot;;&quot; £-&quot;#&quot; &quot;;&quot; &quot;@&quot; &quot;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FFFFFF"/>
      <name val="Calibri"/>
      <family val="2"/>
    </font>
    <font>
      <b/>
      <sz val="10"/>
      <color rgb="FFFFFFFF"/>
      <name val="Calibri"/>
      <family val="2"/>
    </font>
    <font>
      <sz val="11"/>
      <color rgb="FF000000"/>
      <name val="Calibri"/>
      <family val="2"/>
    </font>
    <font>
      <i/>
      <sz val="10"/>
      <color rgb="FF808080"/>
      <name val="Calibri"/>
      <family val="2"/>
    </font>
    <font>
      <b/>
      <sz val="24"/>
      <color rgb="FF000000"/>
      <name val="Calibri"/>
      <family val="2"/>
    </font>
    <font>
      <u/>
      <sz val="10"/>
      <color rgb="FF0000EE"/>
      <name val="Calibri"/>
      <family val="2"/>
    </font>
    <font>
      <b/>
      <i/>
      <u/>
      <sz val="10"/>
      <color rgb="FF000000"/>
      <name val="Calibri"/>
      <family val="2"/>
    </font>
    <font>
      <sz val="10"/>
      <color rgb="FFCC0000"/>
      <name val="Calibri"/>
      <family val="2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CC0000"/>
        <bgColor rgb="FFCC0000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8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21" fillId="0" borderId="0" applyNumberFormat="0" applyBorder="0" applyProtection="0"/>
    <xf numFmtId="0" fontId="22" fillId="34" borderId="0" applyNumberFormat="0" applyBorder="0" applyProtection="0"/>
    <xf numFmtId="0" fontId="22" fillId="35" borderId="0" applyNumberFormat="0" applyBorder="0" applyProtection="0"/>
    <xf numFmtId="0" fontId="21" fillId="36" borderId="0" applyNumberFormat="0" applyBorder="0" applyProtection="0"/>
    <xf numFmtId="0" fontId="23" fillId="37" borderId="0" applyNumberFormat="0" applyBorder="0" applyProtection="0"/>
    <xf numFmtId="165" fontId="24" fillId="0" borderId="0" applyFont="0" applyBorder="0" applyProtection="0"/>
    <xf numFmtId="0" fontId="25" fillId="0" borderId="0" applyNumberFormat="0" applyBorder="0" applyProtection="0"/>
    <xf numFmtId="0" fontId="26" fillId="0" borderId="0" applyNumberFormat="0" applyBorder="0" applyProtection="0"/>
    <xf numFmtId="0" fontId="27" fillId="0" borderId="0" applyNumberFormat="0" applyBorder="0" applyProtection="0"/>
    <xf numFmtId="0" fontId="28" fillId="0" borderId="0" applyNumberFormat="0" applyBorder="0" applyProtection="0"/>
    <xf numFmtId="0" fontId="24" fillId="0" borderId="0" applyNumberFormat="0" applyFont="0" applyBorder="0" applyProtection="0"/>
    <xf numFmtId="0" fontId="24" fillId="0" borderId="0" applyNumberFormat="0" applyFont="0" applyBorder="0" applyProtection="0"/>
    <xf numFmtId="0" fontId="29" fillId="0" borderId="0" applyNumberFormat="0" applyBorder="0" applyProtection="0"/>
  </cellStyleXfs>
  <cellXfs count="77">
    <xf numFmtId="0" fontId="0" fillId="0" borderId="0" xfId="0"/>
    <xf numFmtId="15" fontId="0" fillId="0" borderId="0" xfId="0" applyNumberFormat="1"/>
    <xf numFmtId="0" fontId="16" fillId="0" borderId="0" xfId="0" applyFont="1"/>
    <xf numFmtId="0" fontId="16" fillId="33" borderId="0" xfId="0" applyFont="1" applyFill="1"/>
    <xf numFmtId="164" fontId="16" fillId="33" borderId="0" xfId="0" applyNumberFormat="1" applyFont="1" applyFill="1" applyAlignment="1">
      <alignment vertical="center" wrapText="1"/>
    </xf>
    <xf numFmtId="0" fontId="16" fillId="33" borderId="0" xfId="0" applyFont="1" applyFill="1" applyAlignment="1">
      <alignment vertical="center" wrapText="1"/>
    </xf>
    <xf numFmtId="164" fontId="16" fillId="33" borderId="0" xfId="1" applyNumberFormat="1" applyFont="1" applyFill="1" applyAlignment="1">
      <alignment vertical="center" wrapText="1"/>
    </xf>
    <xf numFmtId="43" fontId="16" fillId="33" borderId="0" xfId="1" applyFont="1" applyFill="1" applyAlignment="1">
      <alignment vertical="center" wrapText="1"/>
    </xf>
    <xf numFmtId="0" fontId="16" fillId="0" borderId="0" xfId="0" applyFont="1" applyAlignment="1">
      <alignment vertical="center" wrapText="1"/>
    </xf>
    <xf numFmtId="164" fontId="16" fillId="0" borderId="0" xfId="0" applyNumberFormat="1" applyFont="1" applyAlignment="1">
      <alignment vertical="center" wrapText="1"/>
    </xf>
    <xf numFmtId="0" fontId="0" fillId="0" borderId="0" xfId="0" applyAlignment="1">
      <alignment horizontal="left"/>
    </xf>
    <xf numFmtId="14" fontId="16" fillId="33" borderId="0" xfId="0" applyNumberFormat="1" applyFont="1" applyFill="1" applyAlignment="1">
      <alignment horizontal="left" vertical="center" wrapText="1"/>
    </xf>
    <xf numFmtId="15" fontId="0" fillId="0" borderId="0" xfId="0" applyNumberFormat="1" applyAlignment="1">
      <alignment horizontal="left"/>
    </xf>
    <xf numFmtId="0" fontId="0" fillId="0" borderId="0" xfId="0" applyAlignment="1">
      <alignment wrapText="1"/>
    </xf>
    <xf numFmtId="0" fontId="16" fillId="0" borderId="0" xfId="0" applyFont="1" applyAlignment="1">
      <alignment horizontal="left"/>
    </xf>
    <xf numFmtId="0" fontId="16" fillId="0" borderId="0" xfId="0" applyFont="1" applyAlignment="1">
      <alignment wrapText="1"/>
    </xf>
    <xf numFmtId="164" fontId="0" fillId="0" borderId="0" xfId="0" applyNumberFormat="1"/>
    <xf numFmtId="164" fontId="16" fillId="0" borderId="0" xfId="0" applyNumberFormat="1" applyFont="1"/>
    <xf numFmtId="164" fontId="19" fillId="0" borderId="0" xfId="0" applyNumberFormat="1" applyFont="1"/>
    <xf numFmtId="0" fontId="20" fillId="0" borderId="0" xfId="0" applyFont="1"/>
    <xf numFmtId="0" fontId="14" fillId="0" borderId="0" xfId="0" applyFont="1"/>
    <xf numFmtId="0" fontId="16" fillId="33" borderId="0" xfId="0" applyFont="1" applyFill="1" applyAlignment="1">
      <alignment vertical="center"/>
    </xf>
    <xf numFmtId="0" fontId="16" fillId="33" borderId="0" xfId="0" applyFont="1" applyFill="1" applyAlignment="1">
      <alignment horizontal="center" vertical="center"/>
    </xf>
    <xf numFmtId="14" fontId="0" fillId="33" borderId="0" xfId="0" applyNumberFormat="1" applyFont="1" applyFill="1" applyAlignment="1">
      <alignment vertical="center"/>
    </xf>
    <xf numFmtId="14" fontId="0" fillId="0" borderId="0" xfId="0" applyNumberFormat="1" applyFont="1" applyAlignment="1"/>
    <xf numFmtId="14" fontId="0" fillId="33" borderId="0" xfId="0" applyNumberFormat="1" applyFont="1" applyFill="1" applyAlignment="1">
      <alignment vertical="center" wrapText="1"/>
    </xf>
    <xf numFmtId="14" fontId="0" fillId="33" borderId="0" xfId="0" quotePrefix="1" applyNumberFormat="1" applyFont="1" applyFill="1" applyAlignment="1">
      <alignment vertical="center" wrapText="1"/>
    </xf>
    <xf numFmtId="14" fontId="14" fillId="0" borderId="0" xfId="0" applyNumberFormat="1" applyFont="1" applyAlignment="1"/>
    <xf numFmtId="164" fontId="14" fillId="0" borderId="0" xfId="0" applyNumberFormat="1" applyFont="1"/>
    <xf numFmtId="164" fontId="16" fillId="0" borderId="10" xfId="0" applyNumberFormat="1" applyFont="1" applyBorder="1"/>
    <xf numFmtId="0" fontId="0" fillId="0" borderId="0" xfId="0" applyFont="1"/>
    <xf numFmtId="164" fontId="0" fillId="0" borderId="0" xfId="0" applyNumberFormat="1" applyFont="1"/>
    <xf numFmtId="164" fontId="16" fillId="33" borderId="0" xfId="0" applyNumberFormat="1" applyFont="1" applyFill="1" applyAlignment="1">
      <alignment horizontal="center" vertical="center"/>
    </xf>
    <xf numFmtId="164" fontId="0" fillId="0" borderId="0" xfId="1" applyNumberFormat="1" applyFont="1"/>
    <xf numFmtId="164" fontId="16" fillId="0" borderId="0" xfId="1" applyNumberFormat="1" applyFont="1"/>
    <xf numFmtId="15" fontId="16" fillId="33" borderId="0" xfId="0" applyNumberFormat="1" applyFont="1" applyFill="1" applyAlignment="1">
      <alignment vertical="center" wrapText="1"/>
    </xf>
    <xf numFmtId="15" fontId="16" fillId="0" borderId="0" xfId="0" applyNumberFormat="1" applyFont="1"/>
    <xf numFmtId="15" fontId="16" fillId="33" borderId="0" xfId="0" applyNumberFormat="1" applyFont="1" applyFill="1" applyAlignment="1">
      <alignment horizontal="left" vertical="center" wrapText="1"/>
    </xf>
    <xf numFmtId="15" fontId="16" fillId="0" borderId="0" xfId="0" applyNumberFormat="1" applyFont="1" applyAlignment="1">
      <alignment horizontal="left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16" fillId="0" borderId="0" xfId="0" applyFont="1" applyAlignment="1">
      <alignment vertical="center"/>
    </xf>
    <xf numFmtId="164" fontId="16" fillId="0" borderId="0" xfId="0" applyNumberFormat="1" applyFont="1" applyAlignment="1">
      <alignment vertical="center"/>
    </xf>
    <xf numFmtId="0" fontId="30" fillId="0" borderId="0" xfId="0" applyFont="1" applyAlignment="1">
      <alignment vertical="center"/>
    </xf>
    <xf numFmtId="0" fontId="30" fillId="0" borderId="0" xfId="0" applyFont="1"/>
    <xf numFmtId="164" fontId="30" fillId="0" borderId="0" xfId="0" applyNumberFormat="1" applyFont="1"/>
    <xf numFmtId="0" fontId="16" fillId="38" borderId="0" xfId="0" applyFont="1" applyFill="1"/>
    <xf numFmtId="164" fontId="16" fillId="38" borderId="0" xfId="0" applyNumberFormat="1" applyFont="1" applyFill="1"/>
    <xf numFmtId="0" fontId="30" fillId="0" borderId="0" xfId="0" applyFont="1" applyAlignment="1">
      <alignment wrapText="1"/>
    </xf>
    <xf numFmtId="0" fontId="30" fillId="0" borderId="0" xfId="0" applyFont="1" applyAlignment="1">
      <alignment horizontal="left"/>
    </xf>
    <xf numFmtId="164" fontId="19" fillId="0" borderId="0" xfId="0" applyNumberFormat="1" applyFont="1" applyAlignment="1">
      <alignment vertical="center"/>
    </xf>
    <xf numFmtId="15" fontId="31" fillId="0" borderId="0" xfId="0" applyNumberFormat="1" applyFont="1" applyAlignment="1">
      <alignment horizontal="left"/>
    </xf>
    <xf numFmtId="0" fontId="31" fillId="0" borderId="0" xfId="0" applyFont="1"/>
    <xf numFmtId="0" fontId="31" fillId="0" borderId="0" xfId="0" applyFont="1" applyAlignment="1">
      <alignment wrapText="1"/>
    </xf>
    <xf numFmtId="164" fontId="31" fillId="0" borderId="0" xfId="0" applyNumberFormat="1" applyFont="1"/>
    <xf numFmtId="15" fontId="0" fillId="0" borderId="0" xfId="0" applyNumberFormat="1" applyAlignment="1">
      <alignment vertical="center"/>
    </xf>
    <xf numFmtId="15" fontId="16" fillId="0" borderId="0" xfId="0" applyNumberFormat="1" applyFont="1" applyAlignment="1">
      <alignment vertical="center"/>
    </xf>
    <xf numFmtId="15" fontId="30" fillId="0" borderId="0" xfId="0" applyNumberFormat="1" applyFont="1" applyAlignment="1">
      <alignment vertical="center"/>
    </xf>
    <xf numFmtId="164" fontId="30" fillId="0" borderId="0" xfId="0" applyNumberFormat="1" applyFont="1" applyAlignment="1">
      <alignment vertical="center"/>
    </xf>
    <xf numFmtId="0" fontId="0" fillId="0" borderId="0" xfId="0" applyAlignment="1">
      <alignment horizontal="left" wrapText="1"/>
    </xf>
    <xf numFmtId="4" fontId="0" fillId="0" borderId="0" xfId="0" applyNumberFormat="1"/>
    <xf numFmtId="15" fontId="16" fillId="0" borderId="0" xfId="0" applyNumberFormat="1" applyFont="1" applyFill="1" applyAlignment="1">
      <alignment vertical="center" wrapText="1"/>
    </xf>
    <xf numFmtId="164" fontId="16" fillId="0" borderId="0" xfId="0" applyNumberFormat="1" applyFont="1" applyFill="1" applyAlignment="1">
      <alignment vertical="center" wrapText="1"/>
    </xf>
    <xf numFmtId="0" fontId="16" fillId="0" borderId="0" xfId="0" applyFont="1" applyFill="1" applyAlignment="1">
      <alignment vertical="center" wrapText="1"/>
    </xf>
    <xf numFmtId="164" fontId="16" fillId="0" borderId="0" xfId="1" applyNumberFormat="1" applyFont="1" applyFill="1" applyAlignment="1">
      <alignment vertical="center" wrapText="1"/>
    </xf>
    <xf numFmtId="164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/>
    <xf numFmtId="8" fontId="0" fillId="0" borderId="0" xfId="0" applyNumberFormat="1"/>
    <xf numFmtId="8" fontId="16" fillId="0" borderId="0" xfId="0" applyNumberFormat="1" applyFont="1"/>
    <xf numFmtId="0" fontId="19" fillId="0" borderId="0" xfId="0" applyFont="1"/>
    <xf numFmtId="15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164" fontId="1" fillId="0" borderId="0" xfId="1" applyNumberFormat="1" applyFont="1" applyFill="1" applyAlignment="1">
      <alignment vertical="center" wrapText="1"/>
    </xf>
    <xf numFmtId="164" fontId="0" fillId="0" borderId="0" xfId="0" applyNumberFormat="1" applyFont="1" applyFill="1" applyAlignment="1">
      <alignment vertical="center"/>
    </xf>
    <xf numFmtId="164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vertical="center"/>
    </xf>
  </cellXfs>
  <cellStyles count="58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" xfId="45"/>
    <cellStyle name="Accent 1" xfId="46"/>
    <cellStyle name="Accent 2" xfId="47"/>
    <cellStyle name="Accent 3" xfId="48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Currency 2" xfId="44"/>
    <cellStyle name="Error" xfId="49"/>
    <cellStyle name="Excel Built-in Currency" xfId="50"/>
    <cellStyle name="Explanatory Text" xfId="17" builtinId="53" customBuiltin="1"/>
    <cellStyle name="Footnote" xfId="51"/>
    <cellStyle name="Good" xfId="7" builtinId="26" customBuiltin="1"/>
    <cellStyle name="Heading" xfId="52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53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3"/>
    <cellStyle name="Note" xfId="16" builtinId="10" customBuiltin="1"/>
    <cellStyle name="Output" xfId="11" builtinId="21" customBuiltin="1"/>
    <cellStyle name="Result" xfId="54"/>
    <cellStyle name="Status" xfId="55"/>
    <cellStyle name="Text" xfId="56"/>
    <cellStyle name="Title" xfId="2" builtinId="15" customBuiltin="1"/>
    <cellStyle name="Total" xfId="18" builtinId="25" customBuiltin="1"/>
    <cellStyle name="Warning" xfId="57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9"/>
  <sheetViews>
    <sheetView tabSelected="1" zoomScale="90" zoomScaleNormal="90" workbookViewId="0">
      <pane ySplit="6" topLeftCell="A7" activePane="bottomLeft" state="frozen"/>
      <selection pane="bottomLeft" activeCell="D28" sqref="D28"/>
    </sheetView>
  </sheetViews>
  <sheetFormatPr defaultRowHeight="14.5" x14ac:dyDescent="0.35"/>
  <cols>
    <col min="1" max="1" width="33.7265625" bestFit="1" customWidth="1"/>
    <col min="2" max="2" width="9.1796875" bestFit="1" customWidth="1"/>
    <col min="3" max="3" width="6.7265625" customWidth="1"/>
    <col min="4" max="4" width="16.6328125" bestFit="1" customWidth="1"/>
    <col min="5" max="5" width="8.54296875" bestFit="1" customWidth="1"/>
    <col min="6" max="6" width="10.81640625" customWidth="1"/>
    <col min="7" max="7" width="8.7265625" style="20"/>
  </cols>
  <sheetData>
    <row r="1" spans="1:7" s="2" customFormat="1" ht="18.5" x14ac:dyDescent="0.45">
      <c r="A1" s="19" t="s">
        <v>12</v>
      </c>
      <c r="G1" s="20"/>
    </row>
    <row r="2" spans="1:7" s="2" customFormat="1" ht="18.5" x14ac:dyDescent="0.45">
      <c r="A2" s="19" t="s">
        <v>45</v>
      </c>
      <c r="G2" s="20"/>
    </row>
    <row r="3" spans="1:7" s="2" customFormat="1" ht="18.5" x14ac:dyDescent="0.45">
      <c r="A3" s="19" t="s">
        <v>46</v>
      </c>
      <c r="G3" s="20"/>
    </row>
    <row r="5" spans="1:7" s="2" customFormat="1" ht="29" x14ac:dyDescent="0.35">
      <c r="A5" s="21" t="s">
        <v>13</v>
      </c>
      <c r="B5" s="22" t="s">
        <v>14</v>
      </c>
      <c r="D5" s="4" t="s">
        <v>6</v>
      </c>
      <c r="E5" s="4" t="s">
        <v>7</v>
      </c>
      <c r="F5" s="4" t="s">
        <v>15</v>
      </c>
      <c r="G5" s="20"/>
    </row>
    <row r="6" spans="1:7" s="24" customFormat="1" x14ac:dyDescent="0.35">
      <c r="A6" s="23"/>
      <c r="B6" s="23"/>
      <c r="D6" s="25"/>
      <c r="E6" s="26" t="s">
        <v>16</v>
      </c>
      <c r="F6" s="25" t="s">
        <v>17</v>
      </c>
      <c r="G6" s="27"/>
    </row>
    <row r="8" spans="1:7" x14ac:dyDescent="0.35">
      <c r="A8" t="s">
        <v>18</v>
      </c>
      <c r="B8" s="16">
        <v>0</v>
      </c>
      <c r="C8" s="16"/>
      <c r="D8" s="16">
        <v>0</v>
      </c>
      <c r="E8" s="16">
        <v>0</v>
      </c>
      <c r="F8" s="16">
        <v>0</v>
      </c>
      <c r="G8" s="28">
        <f>+B8-SUM(D8:F8)</f>
        <v>0</v>
      </c>
    </row>
    <row r="9" spans="1:7" x14ac:dyDescent="0.35">
      <c r="A9" t="s">
        <v>19</v>
      </c>
      <c r="B9" s="16">
        <v>0</v>
      </c>
      <c r="C9" s="16"/>
      <c r="D9" s="16"/>
      <c r="E9" s="16"/>
      <c r="F9" s="16"/>
      <c r="G9" s="28">
        <f>+B9-SUM(D9:F9)</f>
        <v>0</v>
      </c>
    </row>
    <row r="10" spans="1:7" s="2" customFormat="1" x14ac:dyDescent="0.35">
      <c r="A10" s="2" t="s">
        <v>20</v>
      </c>
      <c r="B10" s="29">
        <f>SUM(B8:B9)</f>
        <v>0</v>
      </c>
      <c r="C10" s="17"/>
      <c r="D10" s="29">
        <f t="shared" ref="D10:F10" si="0">SUM(D8:D9)</f>
        <v>0</v>
      </c>
      <c r="E10" s="29">
        <f t="shared" si="0"/>
        <v>0</v>
      </c>
      <c r="F10" s="29">
        <f t="shared" si="0"/>
        <v>0</v>
      </c>
      <c r="G10" s="28">
        <f>+B10-SUM(D10:F10)</f>
        <v>0</v>
      </c>
    </row>
    <row r="11" spans="1:7" x14ac:dyDescent="0.35">
      <c r="B11" s="16"/>
      <c r="C11" s="16"/>
      <c r="D11" s="16"/>
      <c r="E11" s="16"/>
      <c r="F11" s="16"/>
      <c r="G11" s="28">
        <f>+B11-SUM(D11:F11)</f>
        <v>0</v>
      </c>
    </row>
    <row r="12" spans="1:7" s="2" customFormat="1" x14ac:dyDescent="0.35">
      <c r="A12" s="2" t="s">
        <v>3</v>
      </c>
      <c r="B12" s="17"/>
      <c r="C12" s="17"/>
      <c r="D12" s="17"/>
      <c r="E12" s="17"/>
      <c r="F12" s="17"/>
      <c r="G12" s="28">
        <f>+B12-SUM(D12:F12)</f>
        <v>0</v>
      </c>
    </row>
    <row r="13" spans="1:7" x14ac:dyDescent="0.35">
      <c r="A13" t="s">
        <v>21</v>
      </c>
      <c r="B13" s="16">
        <f>9+90</f>
        <v>99</v>
      </c>
      <c r="C13" s="16"/>
      <c r="D13" s="16">
        <f>+B13</f>
        <v>99</v>
      </c>
      <c r="E13" s="16"/>
      <c r="F13" s="16"/>
      <c r="G13" s="28">
        <f>+B13-SUM(D13:F13)</f>
        <v>0</v>
      </c>
    </row>
    <row r="14" spans="1:7" x14ac:dyDescent="0.35">
      <c r="A14" t="s">
        <v>22</v>
      </c>
      <c r="B14" s="16"/>
      <c r="C14" s="16"/>
      <c r="D14" s="16"/>
      <c r="E14" s="16"/>
      <c r="F14" s="16"/>
      <c r="G14" s="28">
        <f>+B14-SUM(D14:F14)</f>
        <v>0</v>
      </c>
    </row>
    <row r="15" spans="1:7" x14ac:dyDescent="0.35">
      <c r="A15" t="s">
        <v>40</v>
      </c>
      <c r="B15" s="16"/>
      <c r="C15" s="16"/>
      <c r="D15" s="16"/>
      <c r="E15" s="16"/>
      <c r="F15" s="16"/>
      <c r="G15" s="28"/>
    </row>
    <row r="16" spans="1:7" x14ac:dyDescent="0.35">
      <c r="A16" t="s">
        <v>23</v>
      </c>
      <c r="B16" s="16">
        <f>62.4</f>
        <v>62.4</v>
      </c>
      <c r="C16" s="16"/>
      <c r="D16" s="16">
        <f>+B16</f>
        <v>62.4</v>
      </c>
      <c r="E16" s="16"/>
      <c r="F16" s="16"/>
      <c r="G16" s="28">
        <f>+B16-SUM(D16:F16)</f>
        <v>0</v>
      </c>
    </row>
    <row r="17" spans="1:7" s="2" customFormat="1" x14ac:dyDescent="0.35">
      <c r="A17" s="2" t="s">
        <v>24</v>
      </c>
      <c r="B17" s="29">
        <f>SUM(B13:B16)</f>
        <v>161.4</v>
      </c>
      <c r="C17" s="17"/>
      <c r="D17" s="29">
        <f t="shared" ref="D17:F17" si="1">SUM(D13:D16)</f>
        <v>161.4</v>
      </c>
      <c r="E17" s="29">
        <f t="shared" si="1"/>
        <v>0</v>
      </c>
      <c r="F17" s="29">
        <f t="shared" si="1"/>
        <v>0</v>
      </c>
      <c r="G17" s="28">
        <f>+B17-SUM(D17:F17)</f>
        <v>0</v>
      </c>
    </row>
    <row r="18" spans="1:7" x14ac:dyDescent="0.35">
      <c r="B18" s="16"/>
      <c r="C18" s="16"/>
      <c r="D18" s="16"/>
      <c r="E18" s="16"/>
      <c r="F18" s="16"/>
      <c r="G18" s="28">
        <f>+B18-SUM(D18:F18)</f>
        <v>0</v>
      </c>
    </row>
    <row r="19" spans="1:7" s="2" customFormat="1" x14ac:dyDescent="0.35">
      <c r="A19" s="2" t="s">
        <v>25</v>
      </c>
      <c r="B19" s="17">
        <f>+B10-B17</f>
        <v>-161.4</v>
      </c>
      <c r="C19" s="17"/>
      <c r="D19" s="17">
        <f t="shared" ref="D19:F19" si="2">+D10-D17</f>
        <v>-161.4</v>
      </c>
      <c r="E19" s="17">
        <f t="shared" si="2"/>
        <v>0</v>
      </c>
      <c r="F19" s="17">
        <f t="shared" si="2"/>
        <v>0</v>
      </c>
      <c r="G19" s="28">
        <f>+B19-SUM(D19:F19)</f>
        <v>0</v>
      </c>
    </row>
    <row r="20" spans="1:7" x14ac:dyDescent="0.35">
      <c r="B20" s="16"/>
      <c r="C20" s="16"/>
      <c r="D20" s="16"/>
      <c r="E20" s="16"/>
      <c r="F20" s="16"/>
      <c r="G20" s="28"/>
    </row>
    <row r="21" spans="1:7" s="30" customFormat="1" x14ac:dyDescent="0.35">
      <c r="A21" s="30" t="s">
        <v>26</v>
      </c>
      <c r="B21" s="31">
        <v>864.63999999999987</v>
      </c>
      <c r="C21" s="31"/>
      <c r="D21" s="31">
        <v>361.85</v>
      </c>
      <c r="E21" s="31">
        <v>140.85000000000002</v>
      </c>
      <c r="F21" s="31">
        <v>361.94000000000005</v>
      </c>
      <c r="G21" s="28">
        <f>+B21-SUM(D21:F21)</f>
        <v>0</v>
      </c>
    </row>
    <row r="22" spans="1:7" x14ac:dyDescent="0.35">
      <c r="A22" s="2"/>
      <c r="B22" s="16"/>
      <c r="C22" s="16"/>
      <c r="D22" s="16"/>
      <c r="E22" s="16"/>
      <c r="F22" s="16"/>
      <c r="G22" s="28"/>
    </row>
    <row r="23" spans="1:7" s="2" customFormat="1" x14ac:dyDescent="0.35">
      <c r="A23" s="46" t="s">
        <v>27</v>
      </c>
      <c r="B23" s="47">
        <f>SUM(B19:B22)</f>
        <v>703.2399999999999</v>
      </c>
      <c r="C23" s="47"/>
      <c r="D23" s="47">
        <f t="shared" ref="D23:F23" si="3">SUM(D19:D22)</f>
        <v>200.45000000000002</v>
      </c>
      <c r="E23" s="47">
        <f t="shared" si="3"/>
        <v>140.85000000000002</v>
      </c>
      <c r="F23" s="47">
        <f t="shared" si="3"/>
        <v>361.94000000000005</v>
      </c>
      <c r="G23" s="28">
        <f>+B23-SUM(D23:F23)</f>
        <v>0</v>
      </c>
    </row>
    <row r="24" spans="1:7" x14ac:dyDescent="0.35">
      <c r="B24" s="16"/>
      <c r="C24" s="16"/>
      <c r="D24" s="16"/>
      <c r="E24" s="16"/>
      <c r="F24" s="16"/>
      <c r="G24" s="28"/>
    </row>
    <row r="25" spans="1:7" s="2" customFormat="1" x14ac:dyDescent="0.35">
      <c r="A25" s="3" t="s">
        <v>28</v>
      </c>
      <c r="B25" s="32" t="s">
        <v>14</v>
      </c>
      <c r="C25" s="17"/>
      <c r="D25" s="17"/>
      <c r="E25" s="17"/>
      <c r="F25" s="17"/>
      <c r="G25" s="28"/>
    </row>
    <row r="26" spans="1:7" x14ac:dyDescent="0.35">
      <c r="A26" t="s">
        <v>29</v>
      </c>
      <c r="B26" s="17">
        <v>793.24</v>
      </c>
      <c r="C26" s="16"/>
      <c r="D26" s="16"/>
      <c r="E26" s="16"/>
      <c r="F26" s="16"/>
      <c r="G26" s="28"/>
    </row>
    <row r="27" spans="1:7" x14ac:dyDescent="0.35">
      <c r="A27" t="s">
        <v>30</v>
      </c>
      <c r="B27" s="16">
        <v>-90</v>
      </c>
      <c r="C27" s="16"/>
      <c r="D27" s="16" t="s">
        <v>67</v>
      </c>
      <c r="E27" s="16"/>
      <c r="F27" s="16"/>
      <c r="G27" s="28"/>
    </row>
    <row r="28" spans="1:7" x14ac:dyDescent="0.35">
      <c r="B28" s="29">
        <f>SUM(B26:B27)</f>
        <v>703.24</v>
      </c>
      <c r="C28" s="16"/>
      <c r="D28" s="16" t="s">
        <v>39</v>
      </c>
      <c r="E28" s="16"/>
      <c r="F28" s="16"/>
      <c r="G28" s="28"/>
    </row>
    <row r="29" spans="1:7" x14ac:dyDescent="0.35">
      <c r="B29" s="28">
        <f>+B23-B28</f>
        <v>0</v>
      </c>
      <c r="C29" s="16"/>
      <c r="D29" s="16"/>
      <c r="E29" s="16"/>
      <c r="F29" s="16"/>
      <c r="G29" s="28"/>
    </row>
    <row r="30" spans="1:7" x14ac:dyDescent="0.35">
      <c r="B30" s="16"/>
      <c r="C30" s="16"/>
      <c r="D30" s="16"/>
      <c r="E30" s="16"/>
      <c r="F30" s="16"/>
      <c r="G30" s="28"/>
    </row>
    <row r="32" spans="1:7" x14ac:dyDescent="0.35">
      <c r="A32" t="s">
        <v>55</v>
      </c>
    </row>
    <row r="37" spans="1:9" x14ac:dyDescent="0.35">
      <c r="A37" s="2" t="s">
        <v>31</v>
      </c>
    </row>
    <row r="38" spans="1:9" ht="28" customHeight="1" x14ac:dyDescent="0.35">
      <c r="A38" s="59" t="s">
        <v>44</v>
      </c>
      <c r="B38" s="59"/>
      <c r="C38" s="59"/>
      <c r="D38" s="59"/>
      <c r="E38" s="59"/>
      <c r="F38" s="59"/>
    </row>
    <row r="40" spans="1:9" s="2" customFormat="1" x14ac:dyDescent="0.35">
      <c r="A40" s="2" t="s">
        <v>62</v>
      </c>
      <c r="G40" s="70"/>
    </row>
    <row r="41" spans="1:9" s="2" customFormat="1" x14ac:dyDescent="0.35">
      <c r="A41" s="2" t="s">
        <v>1</v>
      </c>
      <c r="C41" s="2" t="s">
        <v>56</v>
      </c>
      <c r="D41" s="2" t="s">
        <v>57</v>
      </c>
      <c r="G41" s="70"/>
      <c r="H41" s="2" t="s">
        <v>58</v>
      </c>
      <c r="I41" s="2" t="s">
        <v>59</v>
      </c>
    </row>
    <row r="42" spans="1:9" x14ac:dyDescent="0.35">
      <c r="A42" s="67">
        <v>44893</v>
      </c>
      <c r="C42">
        <v>2</v>
      </c>
      <c r="D42" t="s">
        <v>60</v>
      </c>
      <c r="H42" s="68">
        <v>10</v>
      </c>
      <c r="I42" s="68">
        <v>20</v>
      </c>
    </row>
    <row r="43" spans="1:9" x14ac:dyDescent="0.35">
      <c r="A43" s="67">
        <v>44977</v>
      </c>
      <c r="C43">
        <v>2</v>
      </c>
      <c r="D43" t="s">
        <v>60</v>
      </c>
      <c r="H43" s="68">
        <v>10</v>
      </c>
      <c r="I43" s="68">
        <v>20</v>
      </c>
    </row>
    <row r="44" spans="1:9" x14ac:dyDescent="0.35">
      <c r="A44" s="67">
        <v>45032</v>
      </c>
      <c r="C44">
        <v>3</v>
      </c>
      <c r="D44" t="s">
        <v>33</v>
      </c>
      <c r="H44" s="68">
        <v>10</v>
      </c>
      <c r="I44" s="68">
        <v>30</v>
      </c>
    </row>
    <row r="45" spans="1:9" x14ac:dyDescent="0.35">
      <c r="A45" s="67">
        <v>45068</v>
      </c>
      <c r="C45">
        <v>2</v>
      </c>
      <c r="D45" t="s">
        <v>61</v>
      </c>
      <c r="H45" s="68">
        <v>10</v>
      </c>
      <c r="I45" s="68">
        <v>20</v>
      </c>
    </row>
    <row r="48" spans="1:9" x14ac:dyDescent="0.35">
      <c r="H48" s="2" t="s">
        <v>47</v>
      </c>
      <c r="I48" s="69">
        <f>SUM(I42:I47)</f>
        <v>90</v>
      </c>
    </row>
    <row r="49" spans="8:9" x14ac:dyDescent="0.35">
      <c r="H49" s="2"/>
      <c r="I49" s="69"/>
    </row>
  </sheetData>
  <mergeCells count="1">
    <mergeCell ref="A38:F38"/>
  </mergeCells>
  <pageMargins left="0.7" right="0.47" top="0.55000000000000004" bottom="0.75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pane ySplit="3" topLeftCell="A4" activePane="bottomLeft" state="frozen"/>
      <selection pane="bottomLeft" activeCell="B23" sqref="B23"/>
    </sheetView>
  </sheetViews>
  <sheetFormatPr defaultRowHeight="14.5" x14ac:dyDescent="0.35"/>
  <cols>
    <col min="1" max="1" width="12" style="10" customWidth="1"/>
    <col min="2" max="2" width="27.453125" bestFit="1" customWidth="1"/>
    <col min="3" max="3" width="27.453125" style="13" customWidth="1"/>
    <col min="4" max="4" width="15" customWidth="1"/>
    <col min="6" max="8" width="8.81640625" bestFit="1" customWidth="1"/>
    <col min="9" max="9" width="9.1796875" bestFit="1" customWidth="1"/>
    <col min="10" max="10" width="8.81640625" bestFit="1" customWidth="1"/>
  </cols>
  <sheetData>
    <row r="1" spans="1:13" x14ac:dyDescent="0.35">
      <c r="A1" s="10" t="s">
        <v>0</v>
      </c>
    </row>
    <row r="3" spans="1:13" s="8" customFormat="1" ht="29" x14ac:dyDescent="0.35">
      <c r="A3" s="11" t="s">
        <v>1</v>
      </c>
      <c r="B3" s="4" t="s">
        <v>4</v>
      </c>
      <c r="C3" s="5" t="s">
        <v>2</v>
      </c>
      <c r="D3" s="6" t="s">
        <v>5</v>
      </c>
      <c r="E3" s="7"/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M3" s="9"/>
    </row>
    <row r="4" spans="1:13" x14ac:dyDescent="0.35">
      <c r="A4" s="1">
        <v>45126</v>
      </c>
      <c r="B4" t="s">
        <v>49</v>
      </c>
      <c r="C4" t="s">
        <v>48</v>
      </c>
      <c r="D4" s="16">
        <v>-19.2</v>
      </c>
      <c r="E4" s="60"/>
      <c r="F4" s="16">
        <f>+D4</f>
        <v>-19.2</v>
      </c>
      <c r="G4" s="16"/>
      <c r="H4" s="16"/>
      <c r="I4" s="16"/>
      <c r="J4" s="16"/>
    </row>
    <row r="5" spans="1:13" x14ac:dyDescent="0.35">
      <c r="A5" s="1">
        <v>45128</v>
      </c>
      <c r="B5" t="s">
        <v>49</v>
      </c>
      <c r="C5" t="s">
        <v>48</v>
      </c>
      <c r="D5" s="16">
        <v>-43.2</v>
      </c>
      <c r="E5" s="60"/>
      <c r="F5" s="16">
        <f t="shared" ref="F5:F6" si="0">+D5</f>
        <v>-43.2</v>
      </c>
      <c r="G5" s="16"/>
      <c r="H5" s="16"/>
      <c r="I5" s="16"/>
      <c r="J5" s="16"/>
      <c r="K5" s="16"/>
    </row>
    <row r="6" spans="1:13" x14ac:dyDescent="0.35">
      <c r="A6" s="1">
        <v>45069</v>
      </c>
      <c r="B6" t="s">
        <v>35</v>
      </c>
      <c r="C6" t="s">
        <v>50</v>
      </c>
      <c r="D6" s="16">
        <v>-9</v>
      </c>
      <c r="E6" s="60"/>
      <c r="F6" s="16">
        <f t="shared" si="0"/>
        <v>-9</v>
      </c>
      <c r="G6" s="16"/>
      <c r="H6" s="16"/>
      <c r="I6" s="16"/>
      <c r="J6" s="16"/>
      <c r="K6" s="16"/>
    </row>
    <row r="7" spans="1:13" x14ac:dyDescent="0.35">
      <c r="A7" s="12"/>
      <c r="D7" s="60"/>
      <c r="E7" s="60"/>
      <c r="F7" s="16"/>
      <c r="G7" s="16"/>
      <c r="H7" s="16"/>
      <c r="I7" s="16"/>
      <c r="J7" s="16"/>
      <c r="K7" s="16"/>
    </row>
    <row r="8" spans="1:13" s="44" customFormat="1" x14ac:dyDescent="0.35">
      <c r="A8" s="49"/>
      <c r="C8" s="48"/>
      <c r="D8" s="45"/>
      <c r="E8" s="45"/>
      <c r="F8" s="45"/>
      <c r="G8" s="45"/>
      <c r="H8" s="45"/>
      <c r="I8" s="45"/>
      <c r="J8" s="45"/>
      <c r="K8" s="45"/>
    </row>
    <row r="9" spans="1:13" s="2" customFormat="1" x14ac:dyDescent="0.35">
      <c r="A9" s="14"/>
      <c r="C9" s="15" t="s">
        <v>11</v>
      </c>
      <c r="D9" s="17">
        <f>SUM(D4:D8)</f>
        <v>-71.400000000000006</v>
      </c>
      <c r="E9" s="17"/>
      <c r="F9" s="17">
        <f>SUM(F4:F8)</f>
        <v>-71.400000000000006</v>
      </c>
      <c r="G9" s="17">
        <f>SUM(G4:G8)</f>
        <v>0</v>
      </c>
      <c r="H9" s="17">
        <f>SUM(H4:H8)</f>
        <v>0</v>
      </c>
      <c r="I9" s="17">
        <f>SUM(I4:I8)</f>
        <v>0</v>
      </c>
      <c r="J9" s="17">
        <f>SUM(J4:J8)</f>
        <v>0</v>
      </c>
      <c r="K9" s="18">
        <f>+D9-SUM(F9:J9)</f>
        <v>0</v>
      </c>
    </row>
    <row r="10" spans="1:13" s="2" customFormat="1" x14ac:dyDescent="0.35">
      <c r="A10" s="14"/>
      <c r="C10" s="15"/>
      <c r="D10" s="17"/>
      <c r="E10" s="17"/>
      <c r="F10" s="17"/>
      <c r="G10" s="17"/>
      <c r="H10" s="17"/>
      <c r="I10" s="17"/>
      <c r="J10" s="17"/>
      <c r="K10" s="18"/>
    </row>
    <row r="11" spans="1:13" s="2" customFormat="1" x14ac:dyDescent="0.35">
      <c r="A11" s="14"/>
      <c r="C11" s="13" t="s">
        <v>43</v>
      </c>
      <c r="D11" s="33">
        <v>864.64000000000078</v>
      </c>
      <c r="E11" s="17"/>
      <c r="F11" s="17"/>
      <c r="G11" s="17"/>
      <c r="H11" s="17"/>
      <c r="I11" s="17"/>
      <c r="J11" s="17"/>
      <c r="K11" s="18"/>
    </row>
    <row r="12" spans="1:13" s="2" customFormat="1" x14ac:dyDescent="0.35">
      <c r="A12" s="14"/>
      <c r="C12" s="15"/>
      <c r="D12" s="17"/>
      <c r="E12" s="17"/>
      <c r="F12" s="17"/>
      <c r="G12" s="17"/>
      <c r="H12" s="17"/>
      <c r="I12" s="17"/>
      <c r="J12" s="17"/>
      <c r="K12" s="18"/>
    </row>
    <row r="13" spans="1:13" s="2" customFormat="1" x14ac:dyDescent="0.35">
      <c r="A13" s="14"/>
      <c r="C13" s="15" t="s">
        <v>54</v>
      </c>
      <c r="D13" s="34">
        <f>SUM(D9:D12)</f>
        <v>793.2400000000008</v>
      </c>
      <c r="E13" s="17"/>
      <c r="F13" s="17"/>
      <c r="G13" s="17"/>
      <c r="H13" s="17"/>
      <c r="I13" s="17"/>
      <c r="J13" s="17"/>
      <c r="K13" s="18"/>
    </row>
    <row r="14" spans="1:13" s="2" customFormat="1" x14ac:dyDescent="0.35">
      <c r="A14" s="14"/>
      <c r="C14" s="15"/>
      <c r="D14" s="17"/>
      <c r="E14" s="17"/>
      <c r="F14" s="17"/>
      <c r="G14" s="17"/>
      <c r="H14" s="17"/>
      <c r="I14" s="17"/>
      <c r="J14" s="17"/>
      <c r="K14" s="18"/>
    </row>
    <row r="15" spans="1:13" s="2" customFormat="1" x14ac:dyDescent="0.35">
      <c r="A15" s="14"/>
      <c r="C15" s="15"/>
      <c r="D15" s="17"/>
      <c r="E15" s="17"/>
      <c r="F15" s="17"/>
      <c r="G15" s="17"/>
      <c r="H15" s="17"/>
      <c r="I15" s="17"/>
      <c r="J15" s="17"/>
      <c r="K15" s="18"/>
    </row>
    <row r="16" spans="1:13" x14ac:dyDescent="0.35">
      <c r="D16" s="16"/>
      <c r="E16" s="16"/>
      <c r="F16" s="16"/>
      <c r="G16" s="16"/>
      <c r="H16" s="16"/>
      <c r="I16" s="16"/>
      <c r="J16" s="16"/>
      <c r="K16" s="16"/>
    </row>
    <row r="17" spans="3:11" x14ac:dyDescent="0.35">
      <c r="D17" s="16"/>
      <c r="E17" s="16"/>
      <c r="F17" s="16"/>
      <c r="G17" s="16"/>
      <c r="H17" s="16"/>
      <c r="I17" s="16"/>
      <c r="J17" s="16"/>
      <c r="K17" s="16"/>
    </row>
    <row r="19" spans="3:11" x14ac:dyDescent="0.35">
      <c r="C19"/>
    </row>
    <row r="20" spans="3:11" x14ac:dyDescent="0.35">
      <c r="C20"/>
    </row>
    <row r="21" spans="3:11" x14ac:dyDescent="0.35">
      <c r="C21"/>
    </row>
    <row r="22" spans="3:11" x14ac:dyDescent="0.35">
      <c r="C22"/>
    </row>
    <row r="23" spans="3:11" x14ac:dyDescent="0.35">
      <c r="C23"/>
    </row>
    <row r="24" spans="3:11" x14ac:dyDescent="0.35">
      <c r="C24"/>
    </row>
    <row r="25" spans="3:11" x14ac:dyDescent="0.35">
      <c r="C25"/>
    </row>
    <row r="26" spans="3:11" x14ac:dyDescent="0.35">
      <c r="C26"/>
    </row>
    <row r="27" spans="3:11" x14ac:dyDescent="0.35">
      <c r="C27"/>
    </row>
    <row r="28" spans="3:11" x14ac:dyDescent="0.35">
      <c r="C28"/>
    </row>
    <row r="29" spans="3:11" x14ac:dyDescent="0.35">
      <c r="C29"/>
    </row>
    <row r="30" spans="3:11" x14ac:dyDescent="0.35">
      <c r="C30"/>
    </row>
  </sheetData>
  <sortState ref="A4:M19">
    <sortCondition ref="A4:A19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pane ySplit="1" topLeftCell="A2" activePane="bottomLeft" state="frozen"/>
      <selection pane="bottomLeft" activeCell="B22" sqref="B22"/>
    </sheetView>
  </sheetViews>
  <sheetFormatPr defaultRowHeight="14.5" x14ac:dyDescent="0.35"/>
  <cols>
    <col min="1" max="1" width="10.453125" style="55" bestFit="1" customWidth="1"/>
    <col min="2" max="2" width="27.453125" style="39" bestFit="1" customWidth="1"/>
    <col min="3" max="3" width="33.7265625" style="39" customWidth="1"/>
    <col min="4" max="4" width="9.08984375" style="40" bestFit="1" customWidth="1"/>
    <col min="5" max="6" width="8.7265625" style="40"/>
    <col min="7" max="10" width="11.90625" style="40" customWidth="1"/>
    <col min="11" max="16384" width="8.7265625" style="39"/>
  </cols>
  <sheetData>
    <row r="1" spans="1:11" ht="29" x14ac:dyDescent="0.35">
      <c r="A1" s="35" t="s">
        <v>1</v>
      </c>
      <c r="B1" s="4" t="s">
        <v>4</v>
      </c>
      <c r="C1" s="5" t="s">
        <v>2</v>
      </c>
      <c r="D1" s="6" t="s">
        <v>5</v>
      </c>
      <c r="F1" s="4" t="s">
        <v>18</v>
      </c>
      <c r="G1" s="4" t="s">
        <v>35</v>
      </c>
      <c r="H1" s="4" t="s">
        <v>34</v>
      </c>
      <c r="I1" s="4" t="s">
        <v>40</v>
      </c>
      <c r="J1" s="4" t="s">
        <v>36</v>
      </c>
    </row>
    <row r="2" spans="1:11" customFormat="1" x14ac:dyDescent="0.35">
      <c r="A2" s="1">
        <v>45126</v>
      </c>
      <c r="B2" t="s">
        <v>49</v>
      </c>
      <c r="C2" t="s">
        <v>48</v>
      </c>
      <c r="D2" s="16">
        <v>-19.2</v>
      </c>
      <c r="E2" s="60"/>
      <c r="F2" s="40"/>
      <c r="G2" s="16"/>
      <c r="H2" s="16"/>
      <c r="I2" s="16"/>
      <c r="J2" s="16">
        <f>+D2</f>
        <v>-19.2</v>
      </c>
    </row>
    <row r="3" spans="1:11" customFormat="1" x14ac:dyDescent="0.35">
      <c r="A3" s="1">
        <v>45128</v>
      </c>
      <c r="B3" t="s">
        <v>49</v>
      </c>
      <c r="C3" t="s">
        <v>48</v>
      </c>
      <c r="D3" s="16">
        <v>-43.2</v>
      </c>
      <c r="E3" s="60"/>
      <c r="F3" s="40"/>
      <c r="G3" s="16"/>
      <c r="H3" s="16"/>
      <c r="I3" s="16"/>
      <c r="J3" s="16">
        <f>+D3</f>
        <v>-43.2</v>
      </c>
      <c r="K3" s="16"/>
    </row>
    <row r="4" spans="1:11" customFormat="1" x14ac:dyDescent="0.35">
      <c r="A4" s="1">
        <v>45069</v>
      </c>
      <c r="B4" t="s">
        <v>35</v>
      </c>
      <c r="C4" t="s">
        <v>50</v>
      </c>
      <c r="D4" s="16">
        <v>-9</v>
      </c>
      <c r="E4" s="60"/>
      <c r="F4" s="40"/>
      <c r="G4" s="16">
        <f>+D4</f>
        <v>-9</v>
      </c>
      <c r="H4" s="16"/>
      <c r="I4" s="16"/>
      <c r="J4" s="16"/>
      <c r="K4" s="16"/>
    </row>
    <row r="5" spans="1:11" s="76" customFormat="1" ht="29" x14ac:dyDescent="0.35">
      <c r="A5" s="71"/>
      <c r="B5" s="30" t="s">
        <v>35</v>
      </c>
      <c r="C5" s="72" t="s">
        <v>63</v>
      </c>
      <c r="D5" s="73">
        <v>-90</v>
      </c>
      <c r="E5" s="74"/>
      <c r="F5" s="75"/>
      <c r="G5" s="75">
        <f>+D5</f>
        <v>-90</v>
      </c>
      <c r="H5" s="75"/>
      <c r="I5" s="75"/>
      <c r="J5" s="75"/>
    </row>
    <row r="6" spans="1:11" s="66" customFormat="1" x14ac:dyDescent="0.35">
      <c r="A6" s="61"/>
      <c r="B6" s="62"/>
      <c r="C6" s="63"/>
      <c r="D6" s="64"/>
      <c r="E6" s="65"/>
      <c r="F6" s="62"/>
      <c r="G6" s="62"/>
      <c r="H6" s="62"/>
      <c r="I6" s="62"/>
      <c r="J6" s="62"/>
    </row>
    <row r="7" spans="1:11" s="41" customFormat="1" x14ac:dyDescent="0.35">
      <c r="A7" s="56"/>
      <c r="C7" s="41" t="s">
        <v>52</v>
      </c>
      <c r="D7" s="42">
        <f t="shared" ref="D7:E7" si="0">SUM(D2:D5)</f>
        <v>-161.4</v>
      </c>
      <c r="E7" s="42"/>
      <c r="F7" s="42">
        <f>SUM(F2:F5)</f>
        <v>0</v>
      </c>
      <c r="G7" s="42">
        <f>SUM(G2:G5)</f>
        <v>-99</v>
      </c>
      <c r="H7" s="42">
        <f t="shared" ref="H7:J7" si="1">SUM(H2:H5)</f>
        <v>0</v>
      </c>
      <c r="I7" s="42">
        <f t="shared" si="1"/>
        <v>0</v>
      </c>
      <c r="J7" s="42">
        <f t="shared" si="1"/>
        <v>-62.400000000000006</v>
      </c>
      <c r="K7" s="50">
        <f>SUM(F7:J7)-D7</f>
        <v>0</v>
      </c>
    </row>
    <row r="9" spans="1:11" x14ac:dyDescent="0.35">
      <c r="C9" s="39" t="s">
        <v>51</v>
      </c>
      <c r="D9" s="40">
        <v>361.85</v>
      </c>
    </row>
    <row r="10" spans="1:11" s="43" customFormat="1" x14ac:dyDescent="0.35">
      <c r="A10" s="57"/>
      <c r="D10" s="58"/>
      <c r="E10" s="58"/>
      <c r="F10" s="58"/>
      <c r="G10" s="58"/>
      <c r="H10" s="58"/>
      <c r="I10" s="58"/>
      <c r="J10" s="58"/>
    </row>
    <row r="11" spans="1:11" s="41" customFormat="1" x14ac:dyDescent="0.35">
      <c r="A11" s="56"/>
      <c r="C11" s="41" t="s">
        <v>53</v>
      </c>
      <c r="D11" s="42">
        <f>SUM(D7:D10)</f>
        <v>200.45000000000002</v>
      </c>
      <c r="E11" s="50">
        <f>+D11-Summary!D23</f>
        <v>0</v>
      </c>
      <c r="F11" s="42"/>
      <c r="G11" s="42"/>
      <c r="H11" s="42"/>
      <c r="I11" s="42"/>
      <c r="J11" s="42"/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pane ySplit="1" topLeftCell="A2" activePane="bottomLeft" state="frozen"/>
      <selection pane="bottomLeft" activeCell="A2" sqref="A2:XFD5"/>
    </sheetView>
  </sheetViews>
  <sheetFormatPr defaultRowHeight="14.5" x14ac:dyDescent="0.35"/>
  <cols>
    <col min="1" max="1" width="10.453125" style="1" bestFit="1" customWidth="1"/>
    <col min="2" max="2" width="20.08984375" customWidth="1"/>
    <col min="3" max="3" width="35.36328125" bestFit="1" customWidth="1"/>
    <col min="4" max="4" width="7.6328125" bestFit="1" customWidth="1"/>
    <col min="5" max="5" width="7" customWidth="1"/>
  </cols>
  <sheetData>
    <row r="1" spans="1:10" ht="43.5" x14ac:dyDescent="0.35">
      <c r="A1" s="35" t="s">
        <v>1</v>
      </c>
      <c r="B1" s="5" t="s">
        <v>4</v>
      </c>
      <c r="C1" s="5" t="s">
        <v>2</v>
      </c>
      <c r="D1" s="4" t="s">
        <v>5</v>
      </c>
      <c r="E1" s="4"/>
      <c r="F1" s="5" t="s">
        <v>18</v>
      </c>
      <c r="G1" s="5" t="s">
        <v>34</v>
      </c>
      <c r="H1" s="5" t="s">
        <v>38</v>
      </c>
      <c r="I1" s="5" t="s">
        <v>37</v>
      </c>
    </row>
    <row r="2" spans="1:10" x14ac:dyDescent="0.35">
      <c r="A2" s="12"/>
      <c r="C2" s="13"/>
      <c r="D2" s="16"/>
      <c r="F2" s="16"/>
      <c r="I2" s="16"/>
    </row>
    <row r="3" spans="1:10" x14ac:dyDescent="0.35">
      <c r="A3" s="12"/>
      <c r="C3" s="13"/>
      <c r="D3" s="16"/>
      <c r="G3" s="16"/>
      <c r="H3" s="16"/>
    </row>
    <row r="4" spans="1:10" s="52" customFormat="1" x14ac:dyDescent="0.35">
      <c r="A4" s="51"/>
      <c r="C4" s="53"/>
      <c r="D4" s="54"/>
      <c r="E4" s="54"/>
      <c r="F4" s="54"/>
      <c r="G4" s="54"/>
      <c r="H4" s="54"/>
      <c r="I4" s="54"/>
    </row>
    <row r="5" spans="1:10" s="2" customFormat="1" x14ac:dyDescent="0.35">
      <c r="A5" s="36"/>
      <c r="C5" s="15" t="s">
        <v>65</v>
      </c>
      <c r="D5" s="17">
        <f>SUM(D2:D4)</f>
        <v>0</v>
      </c>
      <c r="F5" s="17">
        <f>SUM(F2:F4)</f>
        <v>0</v>
      </c>
      <c r="G5" s="17">
        <f>SUM(G2:G4)</f>
        <v>0</v>
      </c>
      <c r="H5" s="17">
        <f>SUM(H2:H4)</f>
        <v>0</v>
      </c>
      <c r="I5" s="17">
        <f>SUM(I2:I4)</f>
        <v>0</v>
      </c>
    </row>
    <row r="7" spans="1:10" x14ac:dyDescent="0.35">
      <c r="C7" t="s">
        <v>64</v>
      </c>
      <c r="D7" s="16">
        <v>140.85</v>
      </c>
      <c r="E7" s="16"/>
      <c r="F7" s="16"/>
      <c r="G7" s="16"/>
      <c r="H7" s="16"/>
      <c r="I7" s="16"/>
      <c r="J7" s="16"/>
    </row>
    <row r="8" spans="1:10" x14ac:dyDescent="0.35">
      <c r="B8" s="20"/>
      <c r="D8" s="16"/>
      <c r="E8" s="16"/>
      <c r="F8" s="16"/>
      <c r="G8" s="16"/>
      <c r="H8" s="16"/>
      <c r="I8" s="16"/>
      <c r="J8" s="16"/>
    </row>
    <row r="9" spans="1:10" x14ac:dyDescent="0.35">
      <c r="C9" t="s">
        <v>66</v>
      </c>
      <c r="D9" s="16">
        <f>SUM(D5:D8)</f>
        <v>140.85</v>
      </c>
      <c r="E9" s="28">
        <f>+D9-Summary!E23</f>
        <v>0</v>
      </c>
      <c r="F9" s="16"/>
      <c r="G9" s="16"/>
      <c r="H9" s="16"/>
      <c r="I9" s="16"/>
      <c r="J9" s="16"/>
    </row>
    <row r="10" spans="1:10" x14ac:dyDescent="0.35">
      <c r="D10" s="16"/>
      <c r="E10" s="16"/>
      <c r="F10" s="16"/>
      <c r="G10" s="16"/>
      <c r="H10" s="16"/>
      <c r="I10" s="16"/>
      <c r="J10" s="16"/>
    </row>
    <row r="11" spans="1:10" x14ac:dyDescent="0.35">
      <c r="D11" s="16"/>
      <c r="E11" s="16"/>
      <c r="F11" s="16"/>
      <c r="G11" s="16"/>
      <c r="H11" s="16"/>
      <c r="I11" s="16"/>
      <c r="J11" s="16"/>
    </row>
    <row r="12" spans="1:10" x14ac:dyDescent="0.35">
      <c r="D12" s="16"/>
      <c r="E12" s="16"/>
      <c r="F12" s="16"/>
      <c r="G12" s="16"/>
      <c r="H12" s="16"/>
      <c r="I12" s="16"/>
      <c r="J12" s="16"/>
    </row>
    <row r="13" spans="1:10" x14ac:dyDescent="0.35">
      <c r="D13" s="16"/>
      <c r="E13" s="16"/>
      <c r="F13" s="16"/>
      <c r="G13" s="16"/>
      <c r="H13" s="16"/>
      <c r="I13" s="16"/>
      <c r="J13" s="16"/>
    </row>
    <row r="14" spans="1:10" x14ac:dyDescent="0.35">
      <c r="D14" s="16"/>
      <c r="E14" s="16"/>
      <c r="F14" s="16"/>
      <c r="G14" s="16"/>
      <c r="H14" s="16"/>
      <c r="I14" s="16"/>
      <c r="J14" s="1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pane ySplit="1" topLeftCell="A2" activePane="bottomLeft" state="frozen"/>
      <selection pane="bottomLeft" activeCell="E9" sqref="E9"/>
    </sheetView>
  </sheetViews>
  <sheetFormatPr defaultRowHeight="14.5" x14ac:dyDescent="0.35"/>
  <cols>
    <col min="1" max="1" width="9.7265625" style="12" bestFit="1" customWidth="1"/>
    <col min="2" max="2" width="27.453125" bestFit="1" customWidth="1"/>
    <col min="3" max="3" width="33.6328125" customWidth="1"/>
    <col min="5" max="5" width="6.6328125" bestFit="1" customWidth="1"/>
  </cols>
  <sheetData>
    <row r="1" spans="1:11" ht="43.5" x14ac:dyDescent="0.35">
      <c r="A1" s="37" t="s">
        <v>1</v>
      </c>
      <c r="B1" s="4" t="s">
        <v>4</v>
      </c>
      <c r="C1" s="5" t="s">
        <v>2</v>
      </c>
      <c r="D1" s="6" t="s">
        <v>5</v>
      </c>
      <c r="F1" s="5" t="s">
        <v>18</v>
      </c>
      <c r="G1" s="5" t="s">
        <v>34</v>
      </c>
      <c r="H1" s="5" t="s">
        <v>38</v>
      </c>
    </row>
    <row r="2" spans="1:11" x14ac:dyDescent="0.35">
      <c r="C2" s="13"/>
      <c r="D2" s="16"/>
      <c r="E2" s="16"/>
      <c r="F2" s="16"/>
      <c r="G2" s="16"/>
      <c r="H2" s="16"/>
      <c r="J2" s="16"/>
      <c r="K2" s="16"/>
    </row>
    <row r="3" spans="1:11" x14ac:dyDescent="0.35">
      <c r="D3" s="16"/>
    </row>
    <row r="4" spans="1:11" s="2" customFormat="1" x14ac:dyDescent="0.35">
      <c r="A4" s="38"/>
      <c r="C4" s="15" t="s">
        <v>32</v>
      </c>
      <c r="D4" s="17">
        <f>SUM(D2:D3)</f>
        <v>0</v>
      </c>
      <c r="F4" s="17">
        <f>SUM(F2:F3)</f>
        <v>0</v>
      </c>
      <c r="G4" s="17">
        <f>SUM(G2:G3)</f>
        <v>0</v>
      </c>
      <c r="H4" s="17">
        <f>SUM(H2:H3)</f>
        <v>0</v>
      </c>
    </row>
    <row r="5" spans="1:11" x14ac:dyDescent="0.35">
      <c r="D5" s="16"/>
    </row>
    <row r="6" spans="1:11" x14ac:dyDescent="0.35">
      <c r="C6" t="s">
        <v>64</v>
      </c>
      <c r="D6" s="16">
        <v>361.94</v>
      </c>
    </row>
    <row r="7" spans="1:11" x14ac:dyDescent="0.35">
      <c r="D7" s="16"/>
    </row>
    <row r="8" spans="1:11" s="2" customFormat="1" x14ac:dyDescent="0.35">
      <c r="A8" s="38"/>
      <c r="C8" s="2" t="s">
        <v>53</v>
      </c>
      <c r="D8" s="17">
        <f>SUM(D4:D7)</f>
        <v>361.94</v>
      </c>
      <c r="E8" s="18">
        <f>+D8-Summary!F23</f>
        <v>0</v>
      </c>
    </row>
    <row r="9" spans="1:11" x14ac:dyDescent="0.35">
      <c r="D9" s="16"/>
    </row>
    <row r="10" spans="1:11" x14ac:dyDescent="0.35">
      <c r="D10" s="16"/>
    </row>
    <row r="11" spans="1:11" x14ac:dyDescent="0.35">
      <c r="B11" s="20" t="s">
        <v>41</v>
      </c>
      <c r="D11" s="16"/>
    </row>
    <row r="12" spans="1:11" x14ac:dyDescent="0.35">
      <c r="B12" s="20" t="s">
        <v>42</v>
      </c>
    </row>
    <row r="13" spans="1:11" x14ac:dyDescent="0.35">
      <c r="B13" s="20"/>
    </row>
  </sheetData>
  <sortState ref="A4:H10">
    <sortCondition ref="H4:H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</vt:lpstr>
      <vt:lpstr>Detailed trans</vt:lpstr>
      <vt:lpstr>General Fund</vt:lpstr>
      <vt:lpstr>Kendal in Bloom</vt:lpstr>
      <vt:lpstr>Jubilee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conyers</dc:creator>
  <cp:lastModifiedBy>carol conyers</cp:lastModifiedBy>
  <cp:lastPrinted>2023-02-19T20:30:41Z</cp:lastPrinted>
  <dcterms:created xsi:type="dcterms:W3CDTF">2022-11-23T21:15:29Z</dcterms:created>
  <dcterms:modified xsi:type="dcterms:W3CDTF">2023-09-10T19:02:30Z</dcterms:modified>
</cp:coreProperties>
</file>